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0490" windowHeight="747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B44" i="1"/>
  <c r="D44" i="1" s="1"/>
  <c r="D43" i="1"/>
  <c r="B43" i="1"/>
  <c r="B42" i="1"/>
  <c r="D42" i="1" s="1"/>
  <c r="D41" i="1"/>
  <c r="B41" i="1"/>
  <c r="B40" i="1"/>
  <c r="D40" i="1" s="1"/>
  <c r="D39" i="1"/>
  <c r="B39" i="1"/>
  <c r="B38" i="1"/>
  <c r="D38" i="1" s="1"/>
  <c r="D37" i="1"/>
  <c r="B37" i="1"/>
  <c r="B36" i="1"/>
  <c r="D36" i="1" s="1"/>
  <c r="D35" i="1"/>
  <c r="B35" i="1"/>
  <c r="B34" i="1"/>
  <c r="D34" i="1" s="1"/>
  <c r="D33" i="1"/>
  <c r="B33" i="1"/>
  <c r="C29" i="1"/>
  <c r="B29" i="1"/>
  <c r="D29" i="1" s="1"/>
  <c r="C28" i="1"/>
  <c r="B28" i="1"/>
  <c r="D28" i="1" s="1"/>
  <c r="C27" i="1"/>
  <c r="D27" i="1" s="1"/>
  <c r="B27" i="1"/>
  <c r="C26" i="1"/>
  <c r="B26" i="1"/>
  <c r="D26" i="1" s="1"/>
  <c r="C25" i="1"/>
  <c r="B25" i="1"/>
  <c r="D25" i="1" s="1"/>
  <c r="D24" i="1"/>
  <c r="C24" i="1"/>
  <c r="B24" i="1"/>
  <c r="C23" i="1"/>
  <c r="D23" i="1" s="1"/>
  <c r="B23" i="1"/>
  <c r="C22" i="1"/>
  <c r="B22" i="1"/>
  <c r="D22" i="1" s="1"/>
  <c r="C21" i="1"/>
  <c r="B21" i="1"/>
  <c r="D21" i="1" s="1"/>
  <c r="D20" i="1"/>
  <c r="C20" i="1"/>
  <c r="B20" i="1"/>
  <c r="C19" i="1"/>
  <c r="D19" i="1" s="1"/>
  <c r="B19" i="1"/>
  <c r="C18" i="1"/>
  <c r="B18" i="1"/>
  <c r="D18" i="1" s="1"/>
  <c r="C14" i="1"/>
  <c r="B14" i="1"/>
  <c r="D14" i="1" s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<sst xmlns="http://schemas.openxmlformats.org/spreadsheetml/2006/main" count="51" uniqueCount="19">
  <si>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2021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</si>
  <si>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</si>
  <si>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</si>
  <si>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</si>
  <si>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</si>
  <si>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</si>
  <si>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</si>
  <si>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</si>
  <si>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</si>
  <si>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</si>
  <si>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</si>
  <si>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</si>
  <si>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</si>
  <si>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</si>
  <si>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</si>
  <si>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</si>
  <si>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</si>
  <si>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2021</t>
  </si>
  <si>
    <t>INSS - EXERCÍCIO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</si>
</sst>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7">
    <xf numFmtId="0" fontId="0" fillId="0" borderId="0" xfId="0"/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  <xf numFmtId="0" fontId="3" fillId="2" borderId="0" xfId="1" applyFont="1" applyAlignment="1">
      <alignment horizontal="center"/>
    </xf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G40" sqref="G40"/>
    </sheetView>
  </sheetViews>
  <sheetFormatPr defaultRowHeight="15" x14ac:dyDescent="0.25"/>
  <cols>
    <col min="1" max="1" width="10.140625" bestFit="1" customWidth="1"/>
    <col min="2" max="3" width="16.85546875" bestFit="1" customWidth="1"/>
    <col min="4" max="4" width="18" bestFit="1" customWidth="1"/>
  </cols>
  <sheetData>
    <row r="1" spans="1:4" x14ac:dyDescent="0.25">
      <c r="A1" s="6" t="s">
        <v>0</v>
      </c>
      <c r="B1" s="6"/>
      <c r="C1" s="6"/>
      <c r="D1" s="6"/>
    </row>
    <row r="2" spans="1:4" ht="30" x14ac:dyDescent="0.25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25">
      <c r="A3" s="2" t="s">
        <v>5</v>
      </c>
      <c r="B3" s="3">
        <v>125729.81</v>
      </c>
      <c r="C3" s="3">
        <v>167761.03</v>
      </c>
      <c r="D3" s="4">
        <f>B3+C3</f>
        <v>293490.83999999997</v>
      </c>
    </row>
    <row r="4" spans="1:4" x14ac:dyDescent="0.25">
      <c r="A4" s="2" t="s">
        <v>6</v>
      </c>
      <c r="B4" s="3">
        <v>125897.79</v>
      </c>
      <c r="C4" s="3">
        <v>170024.17</v>
      </c>
      <c r="D4" s="4">
        <f t="shared" ref="D4:D14" si="0">B4+C4</f>
        <v>295921.96000000002</v>
      </c>
    </row>
    <row r="5" spans="1:4" x14ac:dyDescent="0.25">
      <c r="A5" s="2" t="s">
        <v>7</v>
      </c>
      <c r="B5" s="3">
        <v>125977.36</v>
      </c>
      <c r="C5" s="3">
        <v>169871.49</v>
      </c>
      <c r="D5" s="4">
        <f t="shared" si="0"/>
        <v>295848.84999999998</v>
      </c>
    </row>
    <row r="6" spans="1:4" x14ac:dyDescent="0.25">
      <c r="A6" s="2" t="s">
        <v>8</v>
      </c>
      <c r="B6" s="3">
        <v>125295.67</v>
      </c>
      <c r="C6" s="3">
        <v>168972.22</v>
      </c>
      <c r="D6" s="4">
        <f t="shared" si="0"/>
        <v>294267.89</v>
      </c>
    </row>
    <row r="7" spans="1:4" x14ac:dyDescent="0.25">
      <c r="A7" s="2" t="s">
        <v>9</v>
      </c>
      <c r="B7" s="3">
        <v>125946.37</v>
      </c>
      <c r="C7" s="3">
        <v>169601.54</v>
      </c>
      <c r="D7" s="4">
        <f t="shared" si="0"/>
        <v>295547.91000000003</v>
      </c>
    </row>
    <row r="8" spans="1:4" x14ac:dyDescent="0.25">
      <c r="A8" s="2" t="s">
        <v>10</v>
      </c>
      <c r="B8" s="3">
        <v>126665.09</v>
      </c>
      <c r="C8" s="3">
        <v>171080.5</v>
      </c>
      <c r="D8" s="4">
        <f t="shared" si="0"/>
        <v>297745.58999999997</v>
      </c>
    </row>
    <row r="9" spans="1:4" x14ac:dyDescent="0.25">
      <c r="A9" s="2" t="s">
        <v>11</v>
      </c>
      <c r="B9" s="3">
        <v>126955.6</v>
      </c>
      <c r="C9" s="3">
        <v>171748.01</v>
      </c>
      <c r="D9" s="4">
        <f t="shared" si="0"/>
        <v>298703.61</v>
      </c>
    </row>
    <row r="10" spans="1:4" x14ac:dyDescent="0.25">
      <c r="A10" s="2" t="s">
        <v>12</v>
      </c>
      <c r="B10" s="3">
        <v>127879.26</v>
      </c>
      <c r="C10" s="3">
        <v>172837.92</v>
      </c>
      <c r="D10" s="4">
        <f t="shared" si="0"/>
        <v>300717.18</v>
      </c>
    </row>
    <row r="11" spans="1:4" x14ac:dyDescent="0.25">
      <c r="A11" s="2" t="s">
        <v>13</v>
      </c>
      <c r="B11" s="3">
        <v>128577.76</v>
      </c>
      <c r="C11" s="3">
        <v>174163.85</v>
      </c>
      <c r="D11" s="4">
        <f t="shared" si="0"/>
        <v>302741.61</v>
      </c>
    </row>
    <row r="12" spans="1:4" x14ac:dyDescent="0.25">
      <c r="A12" s="2" t="s">
        <v>14</v>
      </c>
      <c r="B12" s="3">
        <v>128535.62</v>
      </c>
      <c r="C12" s="3">
        <v>174532.12</v>
      </c>
      <c r="D12" s="4">
        <f t="shared" si="0"/>
        <v>303067.74</v>
      </c>
    </row>
    <row r="13" spans="1:4" x14ac:dyDescent="0.25">
      <c r="A13" s="2" t="s">
        <v>15</v>
      </c>
      <c r="B13" s="3">
        <v>128571.23</v>
      </c>
      <c r="C13" s="3">
        <v>174296.51</v>
      </c>
      <c r="D13" s="4">
        <f t="shared" si="0"/>
        <v>302867.74</v>
      </c>
    </row>
    <row r="14" spans="1:4" x14ac:dyDescent="0.25">
      <c r="A14" s="2" t="s">
        <v>16</v>
      </c>
      <c r="B14" s="3">
        <f>127879.12+128002.3</f>
        <v>255881.41999999998</v>
      </c>
      <c r="C14" s="3">
        <f>169972.92+173613.81</f>
        <v>343586.73</v>
      </c>
      <c r="D14" s="4">
        <f t="shared" si="0"/>
        <v>599468.14999999991</v>
      </c>
    </row>
    <row r="15" spans="1:4" x14ac:dyDescent="0.25">
      <c r="A15" s="5"/>
      <c r="B15" s="5"/>
      <c r="C15" s="5"/>
      <c r="D15" s="5"/>
    </row>
    <row r="16" spans="1:4" x14ac:dyDescent="0.25">
      <c r="A16" s="6" t="s">
        <v>17</v>
      </c>
      <c r="B16" s="6"/>
      <c r="C16" s="6"/>
      <c r="D16" s="6"/>
    </row>
    <row r="17" spans="1:4" ht="30" x14ac:dyDescent="0.25">
      <c r="A17" s="1" t="s">
        <v>1</v>
      </c>
      <c r="B17" s="1" t="s">
        <v>2</v>
      </c>
      <c r="C17" s="1" t="s">
        <v>3</v>
      </c>
      <c r="D17" s="1" t="s">
        <v>4</v>
      </c>
    </row>
    <row r="18" spans="1:4" x14ac:dyDescent="0.25">
      <c r="A18" s="2" t="s">
        <v>5</v>
      </c>
      <c r="B18" s="3">
        <f>36134460.82+1505832.9</f>
        <v>37640293.719999999</v>
      </c>
      <c r="C18" s="3">
        <f>18076767.32+958257.32</f>
        <v>19035024.640000001</v>
      </c>
      <c r="D18" s="4">
        <f>B18+C18</f>
        <v>56675318.359999999</v>
      </c>
    </row>
    <row r="19" spans="1:4" x14ac:dyDescent="0.25">
      <c r="A19" s="2" t="s">
        <v>6</v>
      </c>
      <c r="B19" s="3">
        <f>36000982.92+1477105.96</f>
        <v>37478088.880000003</v>
      </c>
      <c r="C19" s="3">
        <f>18012855.89+939976.56</f>
        <v>18952832.449999999</v>
      </c>
      <c r="D19" s="4">
        <f t="shared" ref="D19:D29" si="1">B19+C19</f>
        <v>56430921.329999998</v>
      </c>
    </row>
    <row r="20" spans="1:4" x14ac:dyDescent="0.25">
      <c r="A20" s="2" t="s">
        <v>7</v>
      </c>
      <c r="B20" s="3">
        <f>35689220.28+1472633.41</f>
        <v>37161853.689999998</v>
      </c>
      <c r="C20" s="3">
        <f>17859973.89+937130.41</f>
        <v>18797104.300000001</v>
      </c>
      <c r="D20" s="4">
        <f t="shared" si="1"/>
        <v>55958957.989999995</v>
      </c>
    </row>
    <row r="21" spans="1:4" x14ac:dyDescent="0.25">
      <c r="A21" s="2" t="s">
        <v>8</v>
      </c>
      <c r="B21" s="3">
        <f>35747614.96+1469653.44</f>
        <v>37217268.399999999</v>
      </c>
      <c r="C21" s="3">
        <f>17888888.79+935234.04</f>
        <v>18824122.829999998</v>
      </c>
      <c r="D21" s="4">
        <f t="shared" si="1"/>
        <v>56041391.229999997</v>
      </c>
    </row>
    <row r="22" spans="1:4" x14ac:dyDescent="0.25">
      <c r="A22" s="2" t="s">
        <v>9</v>
      </c>
      <c r="B22" s="3">
        <f>35537914.4+1496499.82</f>
        <v>37034414.219999999</v>
      </c>
      <c r="C22" s="3">
        <f>17784038.42+952318.12</f>
        <v>18736356.540000003</v>
      </c>
      <c r="D22" s="4">
        <f t="shared" si="1"/>
        <v>55770770.760000005</v>
      </c>
    </row>
    <row r="23" spans="1:4" x14ac:dyDescent="0.25">
      <c r="A23" s="2" t="s">
        <v>10</v>
      </c>
      <c r="B23" s="3">
        <f>35685540.8+1451075.78</f>
        <v>37136616.579999998</v>
      </c>
      <c r="C23" s="3">
        <f>17857851.66+923411.92</f>
        <v>18781263.580000002</v>
      </c>
      <c r="D23" s="4">
        <f t="shared" si="1"/>
        <v>55917880.159999996</v>
      </c>
    </row>
    <row r="24" spans="1:4" x14ac:dyDescent="0.25">
      <c r="A24" s="2" t="s">
        <v>11</v>
      </c>
      <c r="B24" s="3">
        <f>35640143.28+1459668.1</f>
        <v>37099811.380000003</v>
      </c>
      <c r="C24" s="3">
        <f>17834194.93+928879.68</f>
        <v>18763074.609999999</v>
      </c>
      <c r="D24" s="4">
        <f t="shared" si="1"/>
        <v>55862885.990000002</v>
      </c>
    </row>
    <row r="25" spans="1:4" x14ac:dyDescent="0.25">
      <c r="A25" s="2" t="s">
        <v>12</v>
      </c>
      <c r="B25" s="3">
        <f>35668352.58+1473050.48</f>
        <v>37141403.059999995</v>
      </c>
      <c r="C25" s="3">
        <f>17848299.49+937395.69</f>
        <v>18785695.18</v>
      </c>
      <c r="D25" s="4">
        <f t="shared" si="1"/>
        <v>55927098.239999995</v>
      </c>
    </row>
    <row r="26" spans="1:4" x14ac:dyDescent="0.25">
      <c r="A26" s="2" t="s">
        <v>13</v>
      </c>
      <c r="B26" s="3">
        <f>35539181.56+1490456.22</f>
        <v>37029637.780000001</v>
      </c>
      <c r="C26" s="3">
        <f>17782305.07+948472.14</f>
        <v>18730777.210000001</v>
      </c>
      <c r="D26" s="4">
        <f t="shared" si="1"/>
        <v>55760414.990000002</v>
      </c>
    </row>
    <row r="27" spans="1:4" x14ac:dyDescent="0.25">
      <c r="A27" s="2" t="s">
        <v>14</v>
      </c>
      <c r="B27" s="3">
        <f>1560149.08+35908585.54+1489326.87</f>
        <v>38958061.489999995</v>
      </c>
      <c r="C27" s="3">
        <f>780074.56+947753.48+17967007.11</f>
        <v>19694835.149999999</v>
      </c>
      <c r="D27" s="4">
        <f t="shared" si="1"/>
        <v>58652896.639999993</v>
      </c>
    </row>
    <row r="28" spans="1:4" x14ac:dyDescent="0.25">
      <c r="A28" s="2" t="s">
        <v>15</v>
      </c>
      <c r="B28" s="3">
        <f>35925319.82+1489132.21</f>
        <v>37414452.030000001</v>
      </c>
      <c r="C28" s="3">
        <f>17975374.13+947629.55</f>
        <v>18923003.68</v>
      </c>
      <c r="D28" s="4">
        <f t="shared" si="1"/>
        <v>56337455.710000001</v>
      </c>
    </row>
    <row r="29" spans="1:4" x14ac:dyDescent="0.25">
      <c r="A29" s="2" t="s">
        <v>16</v>
      </c>
      <c r="B29" s="3">
        <f>1484972.28+35907867.52+347594.52+35708124.9+1439526.14</f>
        <v>74888085.359999999</v>
      </c>
      <c r="C29" s="3">
        <f>944982.33+17953933.73+173797.32+17866776.8+916062.05</f>
        <v>37855552.229999997</v>
      </c>
      <c r="D29" s="4">
        <f t="shared" si="1"/>
        <v>112743637.59</v>
      </c>
    </row>
    <row r="30" spans="1:4" x14ac:dyDescent="0.25">
      <c r="A30" s="5"/>
      <c r="B30" s="5"/>
      <c r="C30" s="5"/>
      <c r="D30" s="5"/>
    </row>
    <row r="31" spans="1:4" x14ac:dyDescent="0.25">
      <c r="A31" s="6" t="s">
        <v>18</v>
      </c>
      <c r="B31" s="6"/>
      <c r="C31" s="6"/>
      <c r="D31" s="6"/>
    </row>
    <row r="32" spans="1:4" ht="30" x14ac:dyDescent="0.25">
      <c r="A32" s="1" t="s">
        <v>1</v>
      </c>
      <c r="B32" s="1" t="s">
        <v>2</v>
      </c>
      <c r="C32" s="1" t="s">
        <v>3</v>
      </c>
      <c r="D32" s="1" t="s">
        <v>4</v>
      </c>
    </row>
    <row r="33" spans="1:4" x14ac:dyDescent="0.25">
      <c r="A33" s="2" t="s">
        <v>5</v>
      </c>
      <c r="B33" s="3">
        <f>456396.22+22819.81</f>
        <v>479216.02999999997</v>
      </c>
      <c r="C33" s="3">
        <v>210052.55</v>
      </c>
      <c r="D33" s="4">
        <f>B33+C33</f>
        <v>689268.58</v>
      </c>
    </row>
    <row r="34" spans="1:4" x14ac:dyDescent="0.25">
      <c r="A34" s="2" t="s">
        <v>6</v>
      </c>
      <c r="B34" s="3">
        <f>458561.68+22928.08</f>
        <v>481489.76</v>
      </c>
      <c r="C34" s="3">
        <v>213813.51</v>
      </c>
      <c r="D34" s="4">
        <f t="shared" ref="D34:D44" si="2">B34+C34</f>
        <v>695303.27</v>
      </c>
    </row>
    <row r="35" spans="1:4" x14ac:dyDescent="0.25">
      <c r="A35" s="2" t="s">
        <v>7</v>
      </c>
      <c r="B35" s="3">
        <f>472735.77+23987.19</f>
        <v>496722.96</v>
      </c>
      <c r="C35" s="3">
        <v>221107.68</v>
      </c>
      <c r="D35" s="4">
        <f t="shared" si="2"/>
        <v>717830.64</v>
      </c>
    </row>
    <row r="36" spans="1:4" x14ac:dyDescent="0.25">
      <c r="A36" s="2" t="s">
        <v>8</v>
      </c>
      <c r="B36" s="3">
        <f>448841.66+23104.76</f>
        <v>471946.42</v>
      </c>
      <c r="C36" s="3">
        <v>212891.79</v>
      </c>
      <c r="D36" s="4">
        <f t="shared" si="2"/>
        <v>684838.21</v>
      </c>
    </row>
    <row r="37" spans="1:4" x14ac:dyDescent="0.25">
      <c r="A37" s="2" t="s">
        <v>9</v>
      </c>
      <c r="B37" s="3">
        <f>455815.68+22980.97</f>
        <v>478796.65</v>
      </c>
      <c r="C37" s="3">
        <v>211235.48</v>
      </c>
      <c r="D37" s="4">
        <f t="shared" si="2"/>
        <v>690032.13</v>
      </c>
    </row>
    <row r="38" spans="1:4" x14ac:dyDescent="0.25">
      <c r="A38" s="2" t="s">
        <v>10</v>
      </c>
      <c r="B38" s="3">
        <f>470722.96+23656.94</f>
        <v>494379.9</v>
      </c>
      <c r="C38" s="3">
        <v>219662.56</v>
      </c>
      <c r="D38" s="4">
        <f t="shared" si="2"/>
        <v>714042.46</v>
      </c>
    </row>
    <row r="39" spans="1:4" x14ac:dyDescent="0.25">
      <c r="A39" s="2" t="s">
        <v>11</v>
      </c>
      <c r="B39" s="3">
        <f>471867.33+23593.37</f>
        <v>495460.7</v>
      </c>
      <c r="C39" s="3">
        <v>218289.75</v>
      </c>
      <c r="D39" s="4">
        <f t="shared" si="2"/>
        <v>713750.45</v>
      </c>
    </row>
    <row r="40" spans="1:4" x14ac:dyDescent="0.25">
      <c r="A40" s="2" t="s">
        <v>12</v>
      </c>
      <c r="B40" s="3">
        <f>468657.95+23512.7</f>
        <v>492170.65</v>
      </c>
      <c r="C40" s="3">
        <v>218529.14</v>
      </c>
      <c r="D40" s="4">
        <f t="shared" si="2"/>
        <v>710699.79</v>
      </c>
    </row>
    <row r="41" spans="1:4" x14ac:dyDescent="0.25">
      <c r="A41" s="2" t="s">
        <v>13</v>
      </c>
      <c r="B41" s="3">
        <f>469317.34+23713.24</f>
        <v>493030.58</v>
      </c>
      <c r="C41" s="3">
        <v>219285.15</v>
      </c>
      <c r="D41" s="4">
        <f t="shared" si="2"/>
        <v>712315.73</v>
      </c>
    </row>
    <row r="42" spans="1:4" x14ac:dyDescent="0.25">
      <c r="A42" s="2" t="s">
        <v>14</v>
      </c>
      <c r="B42" s="3">
        <f>476363.08+24027.53</f>
        <v>500390.61</v>
      </c>
      <c r="C42" s="3">
        <v>223492.15</v>
      </c>
      <c r="D42" s="4">
        <f t="shared" si="2"/>
        <v>723882.76</v>
      </c>
    </row>
    <row r="43" spans="1:4" x14ac:dyDescent="0.25">
      <c r="A43" s="2" t="s">
        <v>15</v>
      </c>
      <c r="B43" s="3">
        <f>489172.54+24458.63-4773.48</f>
        <v>508857.69</v>
      </c>
      <c r="C43" s="3">
        <v>223855.46</v>
      </c>
      <c r="D43" s="4">
        <f t="shared" si="2"/>
        <v>732713.15</v>
      </c>
    </row>
    <row r="44" spans="1:4" x14ac:dyDescent="0.25">
      <c r="A44" s="2" t="s">
        <v>16</v>
      </c>
      <c r="B44" s="3">
        <f>457244.33+22862.22+539246.08+27015.42</f>
        <v>1046368.05</v>
      </c>
      <c r="C44" s="3">
        <f>212268.27+243433.52</f>
        <v>455701.79</v>
      </c>
      <c r="D44" s="4">
        <f t="shared" si="2"/>
        <v>1502069.84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2022-01-03T13:55:01Z</dcterms:created>
  <dcterms:modified xsi:type="dcterms:W3CDTF">2022-01-03T13:56:36Z</dcterms:modified>
</cp:coreProperties>
</file>